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0A38A4C-17CA-44F3-8A8C-B538998FCC4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CAPITULATIF" sheetId="30" r:id="rId1"/>
    <sheet name="FADA NGOURMA" sheetId="20" r:id="rId2"/>
    <sheet name="KAYA" sheetId="22" r:id="rId3"/>
    <sheet name="KOUDOUGOU" sheetId="23" r:id="rId4"/>
    <sheet name="NOUNA" sheetId="26" r:id="rId5"/>
    <sheet name="OUAGADOUGOU" sheetId="2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2" l="1"/>
  <c r="D4" i="22"/>
  <c r="F9" i="27"/>
  <c r="F8" i="30" s="1"/>
  <c r="E9" i="27"/>
  <c r="E8" i="30" s="1"/>
  <c r="C9" i="27"/>
  <c r="C8" i="30" s="1"/>
  <c r="B9" i="27"/>
  <c r="B8" i="30" s="1"/>
  <c r="I8" i="27"/>
  <c r="H8" i="27"/>
  <c r="G8" i="27"/>
  <c r="D8" i="27"/>
  <c r="I7" i="27"/>
  <c r="H7" i="27"/>
  <c r="G7" i="27"/>
  <c r="J7" i="27" s="1"/>
  <c r="D7" i="27"/>
  <c r="I6" i="27"/>
  <c r="H6" i="27"/>
  <c r="G6" i="27"/>
  <c r="J6" i="27" s="1"/>
  <c r="D6" i="27"/>
  <c r="I5" i="27"/>
  <c r="H5" i="27"/>
  <c r="G5" i="27"/>
  <c r="D5" i="27"/>
  <c r="I4" i="27"/>
  <c r="H4" i="27"/>
  <c r="G4" i="27"/>
  <c r="J4" i="27" s="1"/>
  <c r="D4" i="27"/>
  <c r="F7" i="26"/>
  <c r="E7" i="26"/>
  <c r="E7" i="30" s="1"/>
  <c r="C7" i="26"/>
  <c r="C7" i="30" s="1"/>
  <c r="B7" i="26"/>
  <c r="B7" i="30" s="1"/>
  <c r="I6" i="26"/>
  <c r="H6" i="26"/>
  <c r="G6" i="26"/>
  <c r="D6" i="26"/>
  <c r="I5" i="26"/>
  <c r="H5" i="26"/>
  <c r="G5" i="26"/>
  <c r="D5" i="26"/>
  <c r="I4" i="26"/>
  <c r="H4" i="26"/>
  <c r="G4" i="26"/>
  <c r="D4" i="26"/>
  <c r="F6" i="23"/>
  <c r="F6" i="30" s="1"/>
  <c r="E6" i="23"/>
  <c r="E6" i="30" s="1"/>
  <c r="C6" i="23"/>
  <c r="C6" i="30" s="1"/>
  <c r="B6" i="23"/>
  <c r="B6" i="30" s="1"/>
  <c r="I5" i="23"/>
  <c r="H5" i="23"/>
  <c r="G5" i="23"/>
  <c r="D5" i="23"/>
  <c r="J5" i="23" s="1"/>
  <c r="I4" i="23"/>
  <c r="H4" i="23"/>
  <c r="G4" i="23"/>
  <c r="J4" i="23" s="1"/>
  <c r="D4" i="23"/>
  <c r="F5" i="22"/>
  <c r="F5" i="30" s="1"/>
  <c r="E5" i="22"/>
  <c r="E5" i="30" s="1"/>
  <c r="C5" i="22"/>
  <c r="B5" i="22"/>
  <c r="B5" i="30" s="1"/>
  <c r="I4" i="22"/>
  <c r="H4" i="22"/>
  <c r="J4" i="22"/>
  <c r="F6" i="20"/>
  <c r="E6" i="20"/>
  <c r="E4" i="30" s="1"/>
  <c r="C6" i="20"/>
  <c r="C4" i="30" s="1"/>
  <c r="B6" i="20"/>
  <c r="I5" i="20"/>
  <c r="H5" i="20"/>
  <c r="G5" i="20"/>
  <c r="D5" i="20"/>
  <c r="J5" i="20" s="1"/>
  <c r="I4" i="20"/>
  <c r="H4" i="20"/>
  <c r="G4" i="20"/>
  <c r="D4" i="20"/>
  <c r="J5" i="26" l="1"/>
  <c r="G6" i="23"/>
  <c r="G6" i="30" s="1"/>
  <c r="H6" i="23"/>
  <c r="H6" i="30" s="1"/>
  <c r="I6" i="23"/>
  <c r="I6" i="30" s="1"/>
  <c r="D6" i="23"/>
  <c r="D6" i="30" s="1"/>
  <c r="J6" i="26"/>
  <c r="G7" i="26"/>
  <c r="G7" i="30" s="1"/>
  <c r="F7" i="30"/>
  <c r="I7" i="26"/>
  <c r="I7" i="30" s="1"/>
  <c r="J4" i="26"/>
  <c r="D7" i="26"/>
  <c r="D7" i="30" s="1"/>
  <c r="H7" i="26"/>
  <c r="H7" i="30" s="1"/>
  <c r="J8" i="27"/>
  <c r="H9" i="27"/>
  <c r="H8" i="30" s="1"/>
  <c r="J5" i="27"/>
  <c r="G9" i="27"/>
  <c r="G8" i="30" s="1"/>
  <c r="I9" i="27"/>
  <c r="I8" i="30" s="1"/>
  <c r="D9" i="27"/>
  <c r="D8" i="30" s="1"/>
  <c r="I6" i="20"/>
  <c r="I4" i="30" s="1"/>
  <c r="F4" i="30"/>
  <c r="H6" i="20"/>
  <c r="H4" i="30" s="1"/>
  <c r="G6" i="20"/>
  <c r="G4" i="30" s="1"/>
  <c r="J4" i="20"/>
  <c r="B4" i="30"/>
  <c r="D6" i="20"/>
  <c r="D4" i="30" s="1"/>
  <c r="D5" i="22"/>
  <c r="D5" i="30" s="1"/>
  <c r="H5" i="22"/>
  <c r="H5" i="30" s="1"/>
  <c r="G5" i="22"/>
  <c r="G5" i="30" s="1"/>
  <c r="I5" i="22"/>
  <c r="I5" i="30" s="1"/>
  <c r="C5" i="30"/>
  <c r="J7" i="26"/>
  <c r="J7" i="30" s="1"/>
  <c r="J6" i="23" l="1"/>
  <c r="J6" i="30" s="1"/>
  <c r="J9" i="27"/>
  <c r="J8" i="30" s="1"/>
  <c r="J6" i="20"/>
  <c r="J4" i="30" s="1"/>
  <c r="J5" i="22"/>
  <c r="J5" i="30" s="1"/>
  <c r="F9" i="30"/>
  <c r="G9" i="30" l="1"/>
  <c r="E9" i="30"/>
  <c r="C9" i="30"/>
  <c r="I9" i="30" s="1"/>
  <c r="B9" i="30"/>
  <c r="H9" i="30" l="1"/>
  <c r="D9" i="30"/>
  <c r="J9" i="30" s="1"/>
</calcChain>
</file>

<file path=xl/sharedStrings.xml><?xml version="1.0" encoding="utf-8"?>
<sst xmlns="http://schemas.openxmlformats.org/spreadsheetml/2006/main" count="103" uniqueCount="31">
  <si>
    <t>FADA NGOURMA</t>
  </si>
  <si>
    <t>KAYA</t>
  </si>
  <si>
    <t>KOUDOUGOU</t>
  </si>
  <si>
    <t>NOUNA</t>
  </si>
  <si>
    <t>OUAGADOUGOU</t>
  </si>
  <si>
    <t>PRESENTES</t>
  </si>
  <si>
    <t>ADMIS</t>
  </si>
  <si>
    <t>TAUX DE SUCCES</t>
  </si>
  <si>
    <t>G</t>
  </si>
  <si>
    <t>F</t>
  </si>
  <si>
    <t>T</t>
  </si>
  <si>
    <t>DIOCESE</t>
  </si>
  <si>
    <t>TOTAL</t>
  </si>
  <si>
    <t>ECOLES</t>
  </si>
  <si>
    <t>Pourcentage de succès</t>
  </si>
  <si>
    <t xml:space="preserve"> PRESENTES</t>
  </si>
  <si>
    <t xml:space="preserve">TOTAL </t>
  </si>
  <si>
    <t>RESULTATS STATISTIQUES DU BEP DE L'EDUCATION CATHOLIQUE</t>
  </si>
  <si>
    <t>LYCEE TECHNIQUE STE MONIQUE</t>
  </si>
  <si>
    <t>C F P /DESSIN BATIMENT</t>
  </si>
  <si>
    <t>C F P/ ELECTRO TECHNIQUE</t>
  </si>
  <si>
    <t>LYCEE TECHNIQUE CHARLES LAVIGERIE/ CAS SECRETARIAT</t>
  </si>
  <si>
    <t>LYCEE TECHNIQUE CHARLES LAVIGERIE/ ACC COMPTABILITE</t>
  </si>
  <si>
    <t>CENTRE PROFESSIONNEL FORMATION CUISINE</t>
  </si>
  <si>
    <t>GABRIEL TABORIN DESSIN BATIMENT</t>
  </si>
  <si>
    <t>GABRIEL TABORIN MVA</t>
  </si>
  <si>
    <t>C F P/ GENIE CIVIL</t>
  </si>
  <si>
    <t>C F P /GENIE ELECTRIQUE</t>
  </si>
  <si>
    <t>C F P/ COMPTABILITE</t>
  </si>
  <si>
    <t>COLLEGE PRIVE STE MONIQUE</t>
  </si>
  <si>
    <t>LYCEE PROFESSIONNEL AGRICOLE STE ANNE DE NANORO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</si>
</sst>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8" borderId="1" xfId="0" applyFont="1" applyFill="1" applyBorder="1" applyAlignment="1">
      <alignment horizontal="center"/>
    </xf>
    <xf numFmtId="2" fontId="6" fillId="8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2" fontId="4" fillId="10" borderId="9" xfId="0" applyNumberFormat="1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workbookViewId="0">
      <selection activeCell="L19" sqref="L19"/>
    </sheetView>
  </sheetViews>
  <sheetFormatPr baseColWidth="10" defaultRowHeight="15" x14ac:dyDescent="0.25"/>
  <cols>
    <col min="1" max="1" width="23" style="4" customWidth="1"/>
    <col min="2" max="7" width="11.42578125" style="4"/>
    <col min="8" max="8" width="13.5703125" style="4" bestFit="1" customWidth="1"/>
    <col min="9" max="11" width="11.42578125" style="4"/>
  </cols>
  <sheetData>
    <row r="1" spans="1:10" ht="18.75" x14ac:dyDescent="0.25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75" x14ac:dyDescent="0.25">
      <c r="A2" s="8" t="s">
        <v>11</v>
      </c>
      <c r="B2" s="27" t="s">
        <v>5</v>
      </c>
      <c r="C2" s="27"/>
      <c r="D2" s="27"/>
      <c r="E2" s="28" t="s">
        <v>6</v>
      </c>
      <c r="F2" s="28"/>
      <c r="G2" s="28"/>
      <c r="H2" s="29" t="s">
        <v>7</v>
      </c>
      <c r="I2" s="29"/>
      <c r="J2" s="30"/>
    </row>
    <row r="3" spans="1:10" x14ac:dyDescent="0.25">
      <c r="A3" s="6"/>
      <c r="B3" s="5" t="s">
        <v>8</v>
      </c>
      <c r="C3" s="5" t="s">
        <v>9</v>
      </c>
      <c r="D3" s="5" t="s">
        <v>10</v>
      </c>
      <c r="E3" s="9" t="s">
        <v>8</v>
      </c>
      <c r="F3" s="9" t="s">
        <v>9</v>
      </c>
      <c r="G3" s="9" t="s">
        <v>10</v>
      </c>
      <c r="H3" s="10" t="s">
        <v>8</v>
      </c>
      <c r="I3" s="10" t="s">
        <v>9</v>
      </c>
      <c r="J3" s="20" t="s">
        <v>10</v>
      </c>
    </row>
    <row r="4" spans="1:10" x14ac:dyDescent="0.25">
      <c r="A4" s="19" t="s">
        <v>0</v>
      </c>
      <c r="B4" s="21">
        <f>'FADA NGOURMA'!B6</f>
        <v>92</v>
      </c>
      <c r="C4" s="21">
        <f>'FADA NGOURMA'!C6</f>
        <v>21</v>
      </c>
      <c r="D4" s="21">
        <f>'FADA NGOURMA'!D6</f>
        <v>113</v>
      </c>
      <c r="E4" s="21">
        <f>'FADA NGOURMA'!E6</f>
        <v>60</v>
      </c>
      <c r="F4" s="21">
        <f>'FADA NGOURMA'!F6</f>
        <v>12</v>
      </c>
      <c r="G4" s="21">
        <f>'FADA NGOURMA'!G6</f>
        <v>72</v>
      </c>
      <c r="H4" s="22">
        <f>'FADA NGOURMA'!H6</f>
        <v>65.217391304347828</v>
      </c>
      <c r="I4" s="22">
        <f>'FADA NGOURMA'!I6</f>
        <v>57.142857142857139</v>
      </c>
      <c r="J4" s="22">
        <f>'FADA NGOURMA'!J6</f>
        <v>63.716814159292035</v>
      </c>
    </row>
    <row r="5" spans="1:10" x14ac:dyDescent="0.25">
      <c r="A5" s="19" t="s">
        <v>1</v>
      </c>
      <c r="B5" s="21">
        <f>KAYA!B5</f>
        <v>7</v>
      </c>
      <c r="C5" s="21">
        <f>KAYA!C5</f>
        <v>14</v>
      </c>
      <c r="D5" s="21">
        <f>KAYA!D5</f>
        <v>21</v>
      </c>
      <c r="E5" s="21">
        <f>KAYA!E5</f>
        <v>7</v>
      </c>
      <c r="F5" s="21">
        <f>KAYA!F5</f>
        <v>14</v>
      </c>
      <c r="G5" s="21">
        <f>KAYA!G5</f>
        <v>21</v>
      </c>
      <c r="H5" s="22">
        <f>KAYA!H5</f>
        <v>100</v>
      </c>
      <c r="I5" s="22">
        <f>KAYA!I5</f>
        <v>100</v>
      </c>
      <c r="J5" s="22">
        <f>KAYA!J5</f>
        <v>100</v>
      </c>
    </row>
    <row r="6" spans="1:10" x14ac:dyDescent="0.25">
      <c r="A6" s="19" t="s">
        <v>2</v>
      </c>
      <c r="B6" s="21">
        <f>KOUDOUGOU!B6</f>
        <v>5</v>
      </c>
      <c r="C6" s="21">
        <f>KOUDOUGOU!C6</f>
        <v>25</v>
      </c>
      <c r="D6" s="21">
        <f>KOUDOUGOU!D6</f>
        <v>30</v>
      </c>
      <c r="E6" s="21">
        <f>KOUDOUGOU!E6</f>
        <v>5</v>
      </c>
      <c r="F6" s="21">
        <f>KOUDOUGOU!F6</f>
        <v>25</v>
      </c>
      <c r="G6" s="21">
        <f>KOUDOUGOU!G6</f>
        <v>30</v>
      </c>
      <c r="H6" s="22">
        <f>KOUDOUGOU!H6</f>
        <v>100</v>
      </c>
      <c r="I6" s="22">
        <f>KOUDOUGOU!I6</f>
        <v>100</v>
      </c>
      <c r="J6" s="22">
        <f>KOUDOUGOU!J6</f>
        <v>100</v>
      </c>
    </row>
    <row r="7" spans="1:10" x14ac:dyDescent="0.25">
      <c r="A7" s="19" t="s">
        <v>3</v>
      </c>
      <c r="B7" s="21">
        <f>NOUNA!B7</f>
        <v>78</v>
      </c>
      <c r="C7" s="21">
        <f>NOUNA!C7</f>
        <v>9</v>
      </c>
      <c r="D7" s="21">
        <f>NOUNA!D7</f>
        <v>87</v>
      </c>
      <c r="E7" s="21">
        <f>NOUNA!E7</f>
        <v>59</v>
      </c>
      <c r="F7" s="21">
        <f>NOUNA!F7</f>
        <v>5</v>
      </c>
      <c r="G7" s="21">
        <f>NOUNA!G7</f>
        <v>64</v>
      </c>
      <c r="H7" s="22">
        <f>NOUNA!H7</f>
        <v>75.641025641025635</v>
      </c>
      <c r="I7" s="22">
        <f>NOUNA!I7</f>
        <v>55.555555555555557</v>
      </c>
      <c r="J7" s="22">
        <f>NOUNA!J7</f>
        <v>73.563218390804593</v>
      </c>
    </row>
    <row r="8" spans="1:10" x14ac:dyDescent="0.25">
      <c r="A8" s="19" t="s">
        <v>4</v>
      </c>
      <c r="B8" s="21">
        <f>OUAGADOUGOU!B9</f>
        <v>151</v>
      </c>
      <c r="C8" s="21">
        <f>OUAGADOUGOU!C9</f>
        <v>117</v>
      </c>
      <c r="D8" s="21">
        <f>OUAGADOUGOU!D9</f>
        <v>268</v>
      </c>
      <c r="E8" s="21">
        <f>OUAGADOUGOU!E9</f>
        <v>128</v>
      </c>
      <c r="F8" s="21">
        <f>OUAGADOUGOU!F9</f>
        <v>105</v>
      </c>
      <c r="G8" s="21">
        <f>OUAGADOUGOU!G9</f>
        <v>233</v>
      </c>
      <c r="H8" s="22">
        <f>OUAGADOUGOU!H9</f>
        <v>84.768211920529808</v>
      </c>
      <c r="I8" s="22">
        <f>OUAGADOUGOU!I9</f>
        <v>89.743589743589752</v>
      </c>
      <c r="J8" s="22">
        <f>OUAGADOUGOU!J9</f>
        <v>86.940298507462686</v>
      </c>
    </row>
    <row r="9" spans="1:10" ht="16.5" thickBot="1" x14ac:dyDescent="0.3">
      <c r="A9" s="7" t="s">
        <v>12</v>
      </c>
      <c r="B9" s="23">
        <f>SUM(B4:B8)</f>
        <v>333</v>
      </c>
      <c r="C9" s="23">
        <f>SUM(C4:C8)</f>
        <v>186</v>
      </c>
      <c r="D9" s="23">
        <f>SUM(D4:D8)</f>
        <v>519</v>
      </c>
      <c r="E9" s="23">
        <f>SUM(E4:E8)</f>
        <v>259</v>
      </c>
      <c r="F9" s="23">
        <f>SUM(F4:F8)</f>
        <v>161</v>
      </c>
      <c r="G9" s="23">
        <f>SUM(G4:G8)</f>
        <v>420</v>
      </c>
      <c r="H9" s="16">
        <f t="shared" ref="H9" si="0">E9/B9*100</f>
        <v>77.777777777777786</v>
      </c>
      <c r="I9" s="16">
        <f t="shared" ref="I9" si="1">F9/C9*100</f>
        <v>86.55913978494624</v>
      </c>
      <c r="J9" s="18">
        <f t="shared" ref="J9" si="2">G9/D9*100</f>
        <v>80.924855491329481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J7"/>
  <sheetViews>
    <sheetView tabSelected="1" workbookViewId="0">
      <selection activeCell="O19" sqref="O19"/>
    </sheetView>
  </sheetViews>
  <sheetFormatPr baseColWidth="10" defaultRowHeight="15" x14ac:dyDescent="0.25"/>
  <cols>
    <col min="1" max="1" width="42.85546875" style="2" customWidth="1"/>
    <col min="2" max="7" width="9.7109375" style="2" customWidth="1"/>
    <col min="8" max="9" width="9.7109375" style="1" customWidth="1"/>
    <col min="10" max="10" width="9.7109375" customWidth="1"/>
  </cols>
  <sheetData>
    <row r="1" spans="1:10" ht="15.7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15.75" x14ac:dyDescent="0.25">
      <c r="A2" s="33" t="s">
        <v>13</v>
      </c>
      <c r="B2" s="32" t="s">
        <v>15</v>
      </c>
      <c r="C2" s="32"/>
      <c r="D2" s="32"/>
      <c r="E2" s="32" t="s">
        <v>6</v>
      </c>
      <c r="F2" s="32"/>
      <c r="G2" s="32"/>
      <c r="H2" s="34" t="s">
        <v>14</v>
      </c>
      <c r="I2" s="34"/>
      <c r="J2" s="34"/>
    </row>
    <row r="3" spans="1:10" ht="15.75" x14ac:dyDescent="0.25">
      <c r="A3" s="33"/>
      <c r="B3" s="11" t="s">
        <v>8</v>
      </c>
      <c r="C3" s="11" t="s">
        <v>9</v>
      </c>
      <c r="D3" s="15" t="s">
        <v>10</v>
      </c>
      <c r="E3" s="11" t="s">
        <v>8</v>
      </c>
      <c r="F3" s="11" t="s">
        <v>9</v>
      </c>
      <c r="G3" s="11" t="s">
        <v>10</v>
      </c>
      <c r="H3" s="13" t="s">
        <v>8</v>
      </c>
      <c r="I3" s="13" t="s">
        <v>9</v>
      </c>
      <c r="J3" s="13" t="s">
        <v>10</v>
      </c>
    </row>
    <row r="4" spans="1:10" ht="15.75" x14ac:dyDescent="0.25">
      <c r="A4" s="11" t="s">
        <v>19</v>
      </c>
      <c r="B4" s="11">
        <v>35</v>
      </c>
      <c r="C4" s="11">
        <v>12</v>
      </c>
      <c r="D4" s="15">
        <f>B4+C4</f>
        <v>47</v>
      </c>
      <c r="E4" s="11">
        <v>18</v>
      </c>
      <c r="F4" s="11">
        <v>6</v>
      </c>
      <c r="G4" s="15">
        <f>E4+F4</f>
        <v>24</v>
      </c>
      <c r="H4" s="14">
        <f>E4/B4*100</f>
        <v>51.428571428571423</v>
      </c>
      <c r="I4" s="14">
        <f>F4/C4*100</f>
        <v>50</v>
      </c>
      <c r="J4" s="14">
        <f>G4/D4*100</f>
        <v>51.063829787234042</v>
      </c>
    </row>
    <row r="5" spans="1:10" ht="15.75" x14ac:dyDescent="0.25">
      <c r="A5" s="11" t="s">
        <v>20</v>
      </c>
      <c r="B5" s="11">
        <v>57</v>
      </c>
      <c r="C5" s="11">
        <v>9</v>
      </c>
      <c r="D5" s="15">
        <f t="shared" ref="D5" si="0">B5+C5</f>
        <v>66</v>
      </c>
      <c r="E5" s="11">
        <v>42</v>
      </c>
      <c r="F5" s="11">
        <v>6</v>
      </c>
      <c r="G5" s="15">
        <f t="shared" ref="G5" si="1">E5+F5</f>
        <v>48</v>
      </c>
      <c r="H5" s="14">
        <f t="shared" ref="H5:J6" si="2">E5/B5*100</f>
        <v>73.68421052631578</v>
      </c>
      <c r="I5" s="14">
        <f t="shared" si="2"/>
        <v>66.666666666666657</v>
      </c>
      <c r="J5" s="14">
        <f t="shared" si="2"/>
        <v>72.727272727272734</v>
      </c>
    </row>
    <row r="6" spans="1:10" ht="15.75" x14ac:dyDescent="0.25">
      <c r="A6" s="15" t="s">
        <v>16</v>
      </c>
      <c r="B6" s="15">
        <f>SUM(B4:B5)</f>
        <v>92</v>
      </c>
      <c r="C6" s="15">
        <f>SUM(C4:C5)</f>
        <v>21</v>
      </c>
      <c r="D6" s="15">
        <f>B6+C6</f>
        <v>113</v>
      </c>
      <c r="E6" s="15">
        <f>SUM(E4:E5)</f>
        <v>60</v>
      </c>
      <c r="F6" s="15">
        <f>SUM(F4:F5)</f>
        <v>12</v>
      </c>
      <c r="G6" s="15">
        <f>E6+F6</f>
        <v>72</v>
      </c>
      <c r="H6" s="14">
        <f t="shared" si="2"/>
        <v>65.217391304347828</v>
      </c>
      <c r="I6" s="14">
        <f t="shared" si="2"/>
        <v>57.142857142857139</v>
      </c>
      <c r="J6" s="14">
        <f t="shared" si="2"/>
        <v>63.716814159292035</v>
      </c>
    </row>
    <row r="7" spans="1:10" x14ac:dyDescent="0.25">
      <c r="G7" s="1"/>
      <c r="H7"/>
      <c r="I7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J6"/>
  <sheetViews>
    <sheetView workbookViewId="0">
      <selection activeCell="A5" sqref="A5:XFD43"/>
    </sheetView>
  </sheetViews>
  <sheetFormatPr baseColWidth="10" defaultRowHeight="15" x14ac:dyDescent="0.25"/>
  <cols>
    <col min="1" max="1" width="42.85546875" style="2" customWidth="1"/>
    <col min="2" max="8" width="9.7109375" style="2" customWidth="1"/>
    <col min="9" max="9" width="9.7109375" style="1" customWidth="1"/>
    <col min="10" max="10" width="9.7109375" customWidth="1"/>
  </cols>
  <sheetData>
    <row r="1" spans="1:10" ht="15.7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15.75" x14ac:dyDescent="0.25">
      <c r="A2" s="33" t="s">
        <v>13</v>
      </c>
      <c r="B2" s="32" t="s">
        <v>15</v>
      </c>
      <c r="C2" s="32"/>
      <c r="D2" s="32"/>
      <c r="E2" s="32" t="s">
        <v>6</v>
      </c>
      <c r="F2" s="32"/>
      <c r="G2" s="32"/>
      <c r="H2" s="34" t="s">
        <v>14</v>
      </c>
      <c r="I2" s="34"/>
      <c r="J2" s="34"/>
    </row>
    <row r="3" spans="1:10" ht="15.75" x14ac:dyDescent="0.25">
      <c r="A3" s="33"/>
      <c r="B3" s="11" t="s">
        <v>8</v>
      </c>
      <c r="C3" s="11" t="s">
        <v>9</v>
      </c>
      <c r="D3" s="15" t="s">
        <v>10</v>
      </c>
      <c r="E3" s="11" t="s">
        <v>8</v>
      </c>
      <c r="F3" s="11" t="s">
        <v>9</v>
      </c>
      <c r="G3" s="11" t="s">
        <v>10</v>
      </c>
      <c r="H3" s="13" t="s">
        <v>8</v>
      </c>
      <c r="I3" s="13" t="s">
        <v>9</v>
      </c>
      <c r="J3" s="13" t="s">
        <v>10</v>
      </c>
    </row>
    <row r="4" spans="1:10" ht="15.75" x14ac:dyDescent="0.25">
      <c r="A4" s="11" t="s">
        <v>18</v>
      </c>
      <c r="B4" s="11">
        <v>7</v>
      </c>
      <c r="C4" s="11">
        <v>14</v>
      </c>
      <c r="D4" s="15">
        <f t="shared" ref="D4" si="0">B4+C4</f>
        <v>21</v>
      </c>
      <c r="E4" s="11">
        <v>7</v>
      </c>
      <c r="F4" s="11">
        <v>14</v>
      </c>
      <c r="G4" s="15">
        <f t="shared" ref="G4" si="1">E4+F4</f>
        <v>21</v>
      </c>
      <c r="H4" s="14">
        <f>E4/B4*100</f>
        <v>100</v>
      </c>
      <c r="I4" s="14">
        <f>F4/C4*100</f>
        <v>100</v>
      </c>
      <c r="J4" s="14">
        <f>G4/D4*100</f>
        <v>100</v>
      </c>
    </row>
    <row r="5" spans="1:10" ht="15.75" x14ac:dyDescent="0.25">
      <c r="A5" s="15" t="s">
        <v>16</v>
      </c>
      <c r="B5" s="15">
        <f>SUM(B4:B4)</f>
        <v>7</v>
      </c>
      <c r="C5" s="15">
        <f>SUM(C4:C4)</f>
        <v>14</v>
      </c>
      <c r="D5" s="15">
        <f>B5+C5</f>
        <v>21</v>
      </c>
      <c r="E5" s="15">
        <f>SUM(E4:E4)</f>
        <v>7</v>
      </c>
      <c r="F5" s="15">
        <f>SUM(F4:F4)</f>
        <v>14</v>
      </c>
      <c r="G5" s="15">
        <f>E5+F5</f>
        <v>21</v>
      </c>
      <c r="H5" s="14">
        <f t="shared" ref="H5:J5" si="2">E5/B5*100</f>
        <v>100</v>
      </c>
      <c r="I5" s="14">
        <f t="shared" si="2"/>
        <v>100</v>
      </c>
      <c r="J5" s="14">
        <f t="shared" si="2"/>
        <v>100</v>
      </c>
    </row>
    <row r="6" spans="1:10" x14ac:dyDescent="0.25">
      <c r="G6" s="1"/>
      <c r="H6"/>
      <c r="I6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J7"/>
  <sheetViews>
    <sheetView workbookViewId="0">
      <selection activeCell="L18" sqref="L18"/>
    </sheetView>
  </sheetViews>
  <sheetFormatPr baseColWidth="10" defaultRowHeight="15" x14ac:dyDescent="0.25"/>
  <cols>
    <col min="1" max="1" width="42.85546875" style="2" customWidth="1"/>
    <col min="2" max="8" width="9.7109375" style="2" customWidth="1"/>
    <col min="9" max="9" width="9.7109375" style="1" customWidth="1"/>
    <col min="10" max="10" width="9.7109375" customWidth="1"/>
  </cols>
  <sheetData>
    <row r="1" spans="1:10" ht="15.7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15.75" x14ac:dyDescent="0.25">
      <c r="A2" s="33" t="s">
        <v>13</v>
      </c>
      <c r="B2" s="32" t="s">
        <v>15</v>
      </c>
      <c r="C2" s="32"/>
      <c r="D2" s="32"/>
      <c r="E2" s="32" t="s">
        <v>6</v>
      </c>
      <c r="F2" s="32"/>
      <c r="G2" s="32"/>
      <c r="H2" s="34" t="s">
        <v>14</v>
      </c>
      <c r="I2" s="34"/>
      <c r="J2" s="34"/>
    </row>
    <row r="3" spans="1:10" ht="15.75" x14ac:dyDescent="0.25">
      <c r="A3" s="33"/>
      <c r="B3" s="11" t="s">
        <v>8</v>
      </c>
      <c r="C3" s="11" t="s">
        <v>9</v>
      </c>
      <c r="D3" s="15" t="s">
        <v>10</v>
      </c>
      <c r="E3" s="11" t="s">
        <v>8</v>
      </c>
      <c r="F3" s="11" t="s">
        <v>9</v>
      </c>
      <c r="G3" s="11" t="s">
        <v>10</v>
      </c>
      <c r="H3" s="13" t="s">
        <v>8</v>
      </c>
      <c r="I3" s="13" t="s">
        <v>9</v>
      </c>
      <c r="J3" s="13" t="s">
        <v>10</v>
      </c>
    </row>
    <row r="4" spans="1:10" ht="15.75" x14ac:dyDescent="0.25">
      <c r="A4" s="11" t="s">
        <v>29</v>
      </c>
      <c r="B4" s="11"/>
      <c r="C4" s="11">
        <v>14</v>
      </c>
      <c r="D4" s="15">
        <f>B4+C4</f>
        <v>14</v>
      </c>
      <c r="E4" s="11"/>
      <c r="F4" s="11">
        <v>14</v>
      </c>
      <c r="G4" s="15">
        <f>E4+F4</f>
        <v>14</v>
      </c>
      <c r="H4" s="14" t="e">
        <f>E4/B4*100</f>
        <v>#DIV/0!</v>
      </c>
      <c r="I4" s="14">
        <f>F4/C4*100</f>
        <v>100</v>
      </c>
      <c r="J4" s="14">
        <f>G4/D4*100</f>
        <v>100</v>
      </c>
    </row>
    <row r="5" spans="1:10" ht="31.5" x14ac:dyDescent="0.25">
      <c r="A5" s="17" t="s">
        <v>30</v>
      </c>
      <c r="B5" s="11">
        <v>5</v>
      </c>
      <c r="C5" s="11">
        <v>11</v>
      </c>
      <c r="D5" s="15">
        <f t="shared" ref="D5" si="0">B5+C5</f>
        <v>16</v>
      </c>
      <c r="E5" s="11">
        <v>5</v>
      </c>
      <c r="F5" s="11">
        <v>11</v>
      </c>
      <c r="G5" s="15">
        <f t="shared" ref="G5" si="1">E5+F5</f>
        <v>16</v>
      </c>
      <c r="H5" s="14">
        <f t="shared" ref="H5:J6" si="2">E5/B5*100</f>
        <v>100</v>
      </c>
      <c r="I5" s="14">
        <f t="shared" si="2"/>
        <v>100</v>
      </c>
      <c r="J5" s="14">
        <f t="shared" si="2"/>
        <v>100</v>
      </c>
    </row>
    <row r="6" spans="1:10" ht="15.75" x14ac:dyDescent="0.25">
      <c r="A6" s="15" t="s">
        <v>16</v>
      </c>
      <c r="B6" s="15">
        <f>SUM(B4:B5)</f>
        <v>5</v>
      </c>
      <c r="C6" s="15">
        <f>SUM(C4:C5)</f>
        <v>25</v>
      </c>
      <c r="D6" s="15">
        <f>B6+C6</f>
        <v>30</v>
      </c>
      <c r="E6" s="15">
        <f>SUM(E4:E5)</f>
        <v>5</v>
      </c>
      <c r="F6" s="15">
        <f>SUM(F4:F5)</f>
        <v>25</v>
      </c>
      <c r="G6" s="15">
        <f>E6+F6</f>
        <v>30</v>
      </c>
      <c r="H6" s="14">
        <f t="shared" si="2"/>
        <v>100</v>
      </c>
      <c r="I6" s="14">
        <f t="shared" si="2"/>
        <v>100</v>
      </c>
      <c r="J6" s="14">
        <f t="shared" si="2"/>
        <v>100</v>
      </c>
    </row>
    <row r="7" spans="1:10" x14ac:dyDescent="0.25">
      <c r="G7" s="1"/>
      <c r="H7"/>
      <c r="I7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J8"/>
  <sheetViews>
    <sheetView workbookViewId="0">
      <selection activeCell="M17" sqref="M17"/>
    </sheetView>
  </sheetViews>
  <sheetFormatPr baseColWidth="10" defaultRowHeight="15" x14ac:dyDescent="0.25"/>
  <cols>
    <col min="1" max="1" width="42.85546875" style="2" customWidth="1"/>
    <col min="2" max="8" width="9.7109375" style="2" customWidth="1"/>
    <col min="9" max="9" width="9.7109375" style="1" customWidth="1"/>
    <col min="10" max="10" width="9.7109375" customWidth="1"/>
  </cols>
  <sheetData>
    <row r="1" spans="1:10" ht="15.7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15.75" x14ac:dyDescent="0.25">
      <c r="A2" s="33" t="s">
        <v>13</v>
      </c>
      <c r="B2" s="32" t="s">
        <v>15</v>
      </c>
      <c r="C2" s="32"/>
      <c r="D2" s="32"/>
      <c r="E2" s="32" t="s">
        <v>6</v>
      </c>
      <c r="F2" s="32"/>
      <c r="G2" s="32"/>
      <c r="H2" s="34" t="s">
        <v>14</v>
      </c>
      <c r="I2" s="34"/>
      <c r="J2" s="34"/>
    </row>
    <row r="3" spans="1:10" ht="15.75" x14ac:dyDescent="0.25">
      <c r="A3" s="33"/>
      <c r="B3" s="11" t="s">
        <v>8</v>
      </c>
      <c r="C3" s="11" t="s">
        <v>9</v>
      </c>
      <c r="D3" s="15" t="s">
        <v>10</v>
      </c>
      <c r="E3" s="11" t="s">
        <v>8</v>
      </c>
      <c r="F3" s="11" t="s">
        <v>9</v>
      </c>
      <c r="G3" s="11" t="s">
        <v>10</v>
      </c>
      <c r="H3" s="13" t="s">
        <v>8</v>
      </c>
      <c r="I3" s="13" t="s">
        <v>9</v>
      </c>
      <c r="J3" s="13" t="s">
        <v>10</v>
      </c>
    </row>
    <row r="4" spans="1:10" ht="15.75" x14ac:dyDescent="0.25">
      <c r="A4" s="11" t="s">
        <v>26</v>
      </c>
      <c r="B4" s="11">
        <v>44</v>
      </c>
      <c r="C4" s="11">
        <v>1</v>
      </c>
      <c r="D4" s="15">
        <f>B4+C4</f>
        <v>45</v>
      </c>
      <c r="E4" s="11">
        <v>35</v>
      </c>
      <c r="F4" s="11">
        <v>0</v>
      </c>
      <c r="G4" s="15">
        <f>E4+F4</f>
        <v>35</v>
      </c>
      <c r="H4" s="14">
        <f>E4/B4*100</f>
        <v>79.545454545454547</v>
      </c>
      <c r="I4" s="14">
        <f>F4/C4*100</f>
        <v>0</v>
      </c>
      <c r="J4" s="14">
        <f>G4/D4*100</f>
        <v>77.777777777777786</v>
      </c>
    </row>
    <row r="5" spans="1:10" ht="15.75" x14ac:dyDescent="0.25">
      <c r="A5" s="11" t="s">
        <v>27</v>
      </c>
      <c r="B5" s="11">
        <v>34</v>
      </c>
      <c r="C5" s="11">
        <v>1</v>
      </c>
      <c r="D5" s="15">
        <f t="shared" ref="D5:D6" si="0">B5+C5</f>
        <v>35</v>
      </c>
      <c r="E5" s="11">
        <v>24</v>
      </c>
      <c r="F5" s="11"/>
      <c r="G5" s="15">
        <f t="shared" ref="G5:G6" si="1">E5+F5</f>
        <v>24</v>
      </c>
      <c r="H5" s="14">
        <f t="shared" ref="H5:J7" si="2">E5/B5*100</f>
        <v>70.588235294117652</v>
      </c>
      <c r="I5" s="14">
        <f t="shared" si="2"/>
        <v>0</v>
      </c>
      <c r="J5" s="14">
        <f t="shared" si="2"/>
        <v>68.571428571428569</v>
      </c>
    </row>
    <row r="6" spans="1:10" ht="15.75" x14ac:dyDescent="0.25">
      <c r="A6" s="11" t="s">
        <v>28</v>
      </c>
      <c r="B6" s="11"/>
      <c r="C6" s="11">
        <v>7</v>
      </c>
      <c r="D6" s="15">
        <f t="shared" si="0"/>
        <v>7</v>
      </c>
      <c r="E6" s="11"/>
      <c r="F6" s="11">
        <v>5</v>
      </c>
      <c r="G6" s="15">
        <f t="shared" si="1"/>
        <v>5</v>
      </c>
      <c r="H6" s="14" t="e">
        <f t="shared" si="2"/>
        <v>#DIV/0!</v>
      </c>
      <c r="I6" s="14">
        <f t="shared" si="2"/>
        <v>71.428571428571431</v>
      </c>
      <c r="J6" s="14">
        <f t="shared" si="2"/>
        <v>71.428571428571431</v>
      </c>
    </row>
    <row r="7" spans="1:10" ht="15.75" x14ac:dyDescent="0.25">
      <c r="A7" s="15" t="s">
        <v>16</v>
      </c>
      <c r="B7" s="15">
        <f>SUM(B4:B6)</f>
        <v>78</v>
      </c>
      <c r="C7" s="15">
        <f>SUM(C4:C6)</f>
        <v>9</v>
      </c>
      <c r="D7" s="15">
        <f>B7+C7</f>
        <v>87</v>
      </c>
      <c r="E7" s="15">
        <f>SUM(E4:E6)</f>
        <v>59</v>
      </c>
      <c r="F7" s="15">
        <f>SUM(F4:F6)</f>
        <v>5</v>
      </c>
      <c r="G7" s="15">
        <f>E7+F7</f>
        <v>64</v>
      </c>
      <c r="H7" s="14">
        <f t="shared" si="2"/>
        <v>75.641025641025635</v>
      </c>
      <c r="I7" s="14">
        <f t="shared" si="2"/>
        <v>55.555555555555557</v>
      </c>
      <c r="J7" s="14">
        <f t="shared" si="2"/>
        <v>73.563218390804593</v>
      </c>
    </row>
    <row r="8" spans="1:10" x14ac:dyDescent="0.25">
      <c r="G8" s="1"/>
      <c r="H8"/>
      <c r="I8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P10"/>
  <sheetViews>
    <sheetView zoomScaleNormal="100" workbookViewId="0">
      <selection activeCell="L19" sqref="L19"/>
    </sheetView>
  </sheetViews>
  <sheetFormatPr baseColWidth="10" defaultRowHeight="15" x14ac:dyDescent="0.25"/>
  <cols>
    <col min="1" max="1" width="42.85546875" style="3" customWidth="1"/>
    <col min="2" max="10" width="9.7109375" style="1" customWidth="1"/>
    <col min="11" max="42" width="30.7109375" style="1" customWidth="1"/>
  </cols>
  <sheetData>
    <row r="1" spans="1:10" ht="15.7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15.75" x14ac:dyDescent="0.25">
      <c r="A2" s="33" t="s">
        <v>13</v>
      </c>
      <c r="B2" s="32" t="s">
        <v>15</v>
      </c>
      <c r="C2" s="32"/>
      <c r="D2" s="32"/>
      <c r="E2" s="32" t="s">
        <v>6</v>
      </c>
      <c r="F2" s="32"/>
      <c r="G2" s="32"/>
      <c r="H2" s="34" t="s">
        <v>14</v>
      </c>
      <c r="I2" s="34"/>
      <c r="J2" s="34"/>
    </row>
    <row r="3" spans="1:10" ht="15.75" x14ac:dyDescent="0.25">
      <c r="A3" s="33"/>
      <c r="B3" s="11" t="s">
        <v>8</v>
      </c>
      <c r="C3" s="11" t="s">
        <v>9</v>
      </c>
      <c r="D3" s="15" t="s">
        <v>10</v>
      </c>
      <c r="E3" s="11" t="s">
        <v>8</v>
      </c>
      <c r="F3" s="11" t="s">
        <v>9</v>
      </c>
      <c r="G3" s="11" t="s">
        <v>10</v>
      </c>
      <c r="H3" s="13" t="s">
        <v>8</v>
      </c>
      <c r="I3" s="13" t="s">
        <v>9</v>
      </c>
      <c r="J3" s="13" t="s">
        <v>10</v>
      </c>
    </row>
    <row r="4" spans="1:10" ht="31.5" x14ac:dyDescent="0.25">
      <c r="A4" s="17" t="s">
        <v>21</v>
      </c>
      <c r="B4" s="11"/>
      <c r="C4" s="11">
        <v>5</v>
      </c>
      <c r="D4" s="15">
        <f>B4+C4</f>
        <v>5</v>
      </c>
      <c r="E4" s="11"/>
      <c r="F4" s="11">
        <v>4</v>
      </c>
      <c r="G4" s="15">
        <f>E4+F4</f>
        <v>4</v>
      </c>
      <c r="H4" s="14" t="e">
        <f>E4/B4*100</f>
        <v>#DIV/0!</v>
      </c>
      <c r="I4" s="14">
        <f>F4/C4*100</f>
        <v>80</v>
      </c>
      <c r="J4" s="14">
        <f>G4/D4*100</f>
        <v>80</v>
      </c>
    </row>
    <row r="5" spans="1:10" ht="31.5" x14ac:dyDescent="0.25">
      <c r="A5" s="17" t="s">
        <v>22</v>
      </c>
      <c r="B5" s="11"/>
      <c r="C5" s="11">
        <v>31</v>
      </c>
      <c r="D5" s="15">
        <f t="shared" ref="D5:D8" si="0">B5+C5</f>
        <v>31</v>
      </c>
      <c r="E5" s="11"/>
      <c r="F5" s="11">
        <v>30</v>
      </c>
      <c r="G5" s="15">
        <f t="shared" ref="G5:G8" si="1">E5+F5</f>
        <v>30</v>
      </c>
      <c r="H5" s="14" t="e">
        <f t="shared" ref="H5:J9" si="2">E5/B5*100</f>
        <v>#DIV/0!</v>
      </c>
      <c r="I5" s="14">
        <f t="shared" si="2"/>
        <v>96.774193548387103</v>
      </c>
      <c r="J5" s="14">
        <f t="shared" si="2"/>
        <v>96.774193548387103</v>
      </c>
    </row>
    <row r="6" spans="1:10" ht="31.5" x14ac:dyDescent="0.25">
      <c r="A6" s="17" t="s">
        <v>23</v>
      </c>
      <c r="B6" s="11">
        <v>1</v>
      </c>
      <c r="C6" s="11">
        <v>25</v>
      </c>
      <c r="D6" s="15">
        <f t="shared" si="0"/>
        <v>26</v>
      </c>
      <c r="E6" s="11">
        <v>1</v>
      </c>
      <c r="F6" s="11">
        <v>25</v>
      </c>
      <c r="G6" s="15">
        <f t="shared" si="1"/>
        <v>26</v>
      </c>
      <c r="H6" s="14">
        <f t="shared" si="2"/>
        <v>100</v>
      </c>
      <c r="I6" s="14">
        <f t="shared" si="2"/>
        <v>100</v>
      </c>
      <c r="J6" s="14">
        <f t="shared" si="2"/>
        <v>100</v>
      </c>
    </row>
    <row r="7" spans="1:10" ht="15.75" x14ac:dyDescent="0.25">
      <c r="A7" s="12" t="s">
        <v>24</v>
      </c>
      <c r="B7" s="11">
        <v>69</v>
      </c>
      <c r="C7" s="11">
        <v>42</v>
      </c>
      <c r="D7" s="15">
        <f t="shared" si="0"/>
        <v>111</v>
      </c>
      <c r="E7" s="11">
        <v>54</v>
      </c>
      <c r="F7" s="11">
        <v>33</v>
      </c>
      <c r="G7" s="15">
        <f t="shared" si="1"/>
        <v>87</v>
      </c>
      <c r="H7" s="14">
        <f t="shared" si="2"/>
        <v>78.260869565217391</v>
      </c>
      <c r="I7" s="14">
        <f t="shared" si="2"/>
        <v>78.571428571428569</v>
      </c>
      <c r="J7" s="14">
        <f t="shared" si="2"/>
        <v>78.378378378378372</v>
      </c>
    </row>
    <row r="8" spans="1:10" ht="15.75" x14ac:dyDescent="0.25">
      <c r="A8" s="12" t="s">
        <v>25</v>
      </c>
      <c r="B8" s="11">
        <v>81</v>
      </c>
      <c r="C8" s="11">
        <v>14</v>
      </c>
      <c r="D8" s="15">
        <f t="shared" si="0"/>
        <v>95</v>
      </c>
      <c r="E8" s="11">
        <v>73</v>
      </c>
      <c r="F8" s="11">
        <v>13</v>
      </c>
      <c r="G8" s="15">
        <f t="shared" si="1"/>
        <v>86</v>
      </c>
      <c r="H8" s="14">
        <f t="shared" si="2"/>
        <v>90.123456790123456</v>
      </c>
      <c r="I8" s="14">
        <f t="shared" si="2"/>
        <v>92.857142857142861</v>
      </c>
      <c r="J8" s="14">
        <f t="shared" si="2"/>
        <v>90.526315789473685</v>
      </c>
    </row>
    <row r="9" spans="1:10" ht="15.75" x14ac:dyDescent="0.25">
      <c r="A9" s="15" t="s">
        <v>16</v>
      </c>
      <c r="B9" s="15">
        <f>SUM(B4:B8)</f>
        <v>151</v>
      </c>
      <c r="C9" s="15">
        <f>SUM(C4:C8)</f>
        <v>117</v>
      </c>
      <c r="D9" s="15">
        <f>B9+C9</f>
        <v>268</v>
      </c>
      <c r="E9" s="15">
        <f>SUM(E4:E8)</f>
        <v>128</v>
      </c>
      <c r="F9" s="15">
        <f>SUM(F4:F8)</f>
        <v>105</v>
      </c>
      <c r="G9" s="15">
        <f>E9+F9</f>
        <v>233</v>
      </c>
      <c r="H9" s="14">
        <f t="shared" si="2"/>
        <v>84.768211920529808</v>
      </c>
      <c r="I9" s="14">
        <f t="shared" si="2"/>
        <v>89.743589743589752</v>
      </c>
      <c r="J9" s="14">
        <f t="shared" si="2"/>
        <v>86.940298507462686</v>
      </c>
    </row>
    <row r="10" spans="1:10" x14ac:dyDescent="0.25">
      <c r="A10" s="2"/>
      <c r="B10" s="2"/>
      <c r="C10" s="2"/>
      <c r="D10" s="2"/>
      <c r="E10" s="2"/>
      <c r="F10" s="2"/>
      <c r="H10"/>
      <c r="I10"/>
      <c r="J10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RECAPITULATIF</vt:lpstr>
      <vt:lpstr>FADA NGOURMA</vt:lpstr>
      <vt:lpstr>KAYA</vt:lpstr>
      <vt:lpstr>KOUDOUGOU</vt:lpstr>
      <vt:lpstr>NOUNA</vt:lpstr>
      <vt:lpstr>OUAGADOUGOU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SECRETAIRE SNEC</cp:lastModifiedBy>
  <dcterms:created xsi:type="dcterms:W3CDTF">2022-06-15T08:12:37Z</dcterms:created>
  <dcterms:modified xsi:type="dcterms:W3CDTF">2023-06-19T10:48:52Z</dcterms:modified>
</cp:coreProperties>
</file>